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15105" windowHeight="8595" activeTab="0"/>
  </bookViews>
  <sheets>
    <sheet name="IDD Billing Calculator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<sst xmlns="http://schemas.openxmlformats.org/spreadsheetml/2006/main" count="33" uniqueCount="33">
  <si>
    <t>Maximum Inventory Calculation</t>
  </si>
  <si>
    <t>DAY</t>
  </si>
  <si>
    <t>NAME</t>
  </si>
  <si>
    <t>CONTRACT NUMBER</t>
  </si>
  <si>
    <t>MONTH</t>
  </si>
  <si>
    <t>POI #</t>
  </si>
  <si>
    <t>type_poi</t>
  </si>
  <si>
    <t>SCHEDULED INJECTION</t>
  </si>
  <si>
    <t>SCHEDULED WITHDRAWAL</t>
  </si>
  <si>
    <t>NET SCHEDULED QTY</t>
  </si>
  <si>
    <t>Carryover GIP</t>
  </si>
  <si>
    <t>NET GIP</t>
  </si>
  <si>
    <t>Positive Inventory</t>
  </si>
  <si>
    <t>Negative Inventory</t>
  </si>
  <si>
    <t>Positive Inventory Components</t>
  </si>
  <si>
    <t>Negative Inventory Components</t>
  </si>
  <si>
    <t xml:space="preserve"> </t>
  </si>
  <si>
    <t>Absolute Max Inv</t>
  </si>
  <si>
    <t>Total Injection</t>
  </si>
  <si>
    <t>Total W/D</t>
  </si>
  <si>
    <t>INVOICE AMOUNT</t>
  </si>
  <si>
    <t>Inj Charge</t>
  </si>
  <si>
    <t>Wd Charge</t>
  </si>
  <si>
    <t>MIC Charge</t>
  </si>
  <si>
    <t>Total Charge</t>
  </si>
  <si>
    <t>BILL AMOUNT</t>
  </si>
  <si>
    <t>BOM MIC</t>
  </si>
  <si>
    <t>Quantity</t>
  </si>
  <si>
    <t>Charge Type</t>
  </si>
  <si>
    <t>DAILY INJECTION   PRICE                 (SIC)</t>
  </si>
  <si>
    <t>DAILY WITHDRAWAL  PRICE               (SIC)</t>
  </si>
  <si>
    <t>INJECTION AMOUNT       (SIC)</t>
  </si>
  <si>
    <t>WITHDRAWAL  AMOUNT          (SIC)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</si>
</sst>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.0000_);_(&quot;$&quot;* \(#,##0.0000\);_(&quot;$&quot;* &quot;-&quot;??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33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0" xfId="55" applyProtection="1">
      <alignment/>
      <protection locked="0"/>
    </xf>
    <xf numFmtId="0" fontId="3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Alignment="1" applyProtection="1">
      <alignment horizontal="center"/>
      <protection locked="0"/>
    </xf>
    <xf numFmtId="0" fontId="0" fillId="0" borderId="10" xfId="55" applyFill="1" applyBorder="1" applyAlignment="1" applyProtection="1">
      <alignment/>
      <protection locked="0"/>
    </xf>
    <xf numFmtId="37" fontId="3" fillId="0" borderId="0" xfId="55" applyNumberFormat="1" applyFont="1" applyFill="1" applyBorder="1" applyAlignment="1" applyProtection="1">
      <alignment horizontal="center"/>
      <protection locked="0"/>
    </xf>
    <xf numFmtId="37" fontId="6" fillId="0" borderId="0" xfId="55" applyNumberFormat="1" applyFont="1" applyProtection="1">
      <alignment/>
      <protection locked="0"/>
    </xf>
    <xf numFmtId="0" fontId="0" fillId="0" borderId="10" xfId="55" applyFont="1" applyFill="1" applyBorder="1" applyAlignment="1" applyProtection="1">
      <alignment/>
      <protection locked="0"/>
    </xf>
    <xf numFmtId="37" fontId="0" fillId="0" borderId="10" xfId="55" applyNumberFormat="1" applyFill="1" applyBorder="1" applyAlignment="1" applyProtection="1">
      <alignment/>
      <protection locked="0"/>
    </xf>
    <xf numFmtId="164" fontId="0" fillId="0" borderId="10" xfId="55" applyNumberFormat="1" applyFill="1" applyBorder="1" applyAlignment="1" applyProtection="1">
      <alignment/>
      <protection locked="0"/>
    </xf>
    <xf numFmtId="164" fontId="0" fillId="0" borderId="0" xfId="55" applyNumberFormat="1" applyProtection="1">
      <alignment/>
      <protection locked="0"/>
    </xf>
    <xf numFmtId="37" fontId="0" fillId="0" borderId="0" xfId="55" applyNumberFormat="1" applyProtection="1">
      <alignment/>
      <protection locked="0"/>
    </xf>
    <xf numFmtId="37" fontId="6" fillId="0" borderId="11" xfId="55" applyNumberFormat="1" applyFont="1" applyBorder="1" applyProtection="1">
      <alignment/>
      <protection locked="0"/>
    </xf>
    <xf numFmtId="37" fontId="6" fillId="0" borderId="0" xfId="55" applyNumberFormat="1" applyFont="1" applyAlignment="1" applyProtection="1">
      <alignment horizontal="right"/>
      <protection locked="0"/>
    </xf>
    <xf numFmtId="0" fontId="0" fillId="0" borderId="0" xfId="55" applyFont="1" applyProtection="1">
      <alignment/>
      <protection locked="0"/>
    </xf>
    <xf numFmtId="37" fontId="6" fillId="0" borderId="0" xfId="55" applyNumberFormat="1" applyFont="1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0" borderId="12" xfId="55" applyBorder="1" applyProtection="1">
      <alignment/>
      <protection locked="0"/>
    </xf>
    <xf numFmtId="44" fontId="0" fillId="0" borderId="13" xfId="44" applyBorder="1" applyAlignment="1" applyProtection="1">
      <alignment/>
      <protection locked="0"/>
    </xf>
    <xf numFmtId="0" fontId="0" fillId="0" borderId="14" xfId="55" applyBorder="1" applyProtection="1">
      <alignment/>
      <protection locked="0"/>
    </xf>
    <xf numFmtId="0" fontId="2" fillId="0" borderId="0" xfId="55" applyFont="1" applyAlignment="1" applyProtection="1">
      <alignment horizontal="right"/>
      <protection locked="0"/>
    </xf>
    <xf numFmtId="165" fontId="6" fillId="0" borderId="0" xfId="44" applyNumberFormat="1" applyFont="1" applyAlignment="1" applyProtection="1">
      <alignment/>
      <protection locked="0"/>
    </xf>
    <xf numFmtId="44" fontId="6" fillId="0" borderId="0" xfId="44" applyFont="1" applyAlignment="1" applyProtection="1">
      <alignment/>
      <protection locked="0"/>
    </xf>
    <xf numFmtId="0" fontId="6" fillId="0" borderId="0" xfId="55" applyFont="1" applyProtection="1">
      <alignment/>
      <protection locked="0"/>
    </xf>
    <xf numFmtId="44" fontId="7" fillId="0" borderId="15" xfId="55" applyNumberFormat="1" applyFont="1" applyBorder="1" applyProtection="1">
      <alignment/>
      <protection locked="0"/>
    </xf>
    <xf numFmtId="37" fontId="2" fillId="0" borderId="0" xfId="0" applyNumberFormat="1" applyFont="1" applyBorder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0" borderId="0" xfId="55" applyFill="1" applyBorder="1" applyAlignment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3" fillId="0" borderId="16" xfId="55" applyFont="1" applyFill="1" applyBorder="1" applyAlignment="1" applyProtection="1">
      <alignment horizontal="center"/>
      <protection locked="0"/>
    </xf>
    <xf numFmtId="0" fontId="3" fillId="0" borderId="16" xfId="55" applyFont="1" applyFill="1" applyBorder="1" applyAlignment="1" applyProtection="1">
      <alignment horizontal="center" wrapText="1"/>
      <protection locked="0"/>
    </xf>
    <xf numFmtId="164" fontId="3" fillId="0" borderId="16" xfId="55" applyNumberFormat="1" applyFont="1" applyFill="1" applyBorder="1" applyAlignment="1" applyProtection="1">
      <alignment horizontal="center"/>
      <protection locked="0"/>
    </xf>
    <xf numFmtId="37" fontId="3" fillId="0" borderId="16" xfId="55" applyNumberFormat="1" applyFont="1" applyFill="1" applyBorder="1" applyAlignment="1" applyProtection="1">
      <alignment horizontal="center" wrapText="1"/>
      <protection locked="0"/>
    </xf>
    <xf numFmtId="37" fontId="4" fillId="0" borderId="16" xfId="55" applyNumberFormat="1" applyFont="1" applyFill="1" applyBorder="1" applyAlignment="1" applyProtection="1">
      <alignment horizontal="center" wrapText="1"/>
      <protection locked="0"/>
    </xf>
    <xf numFmtId="37" fontId="6" fillId="0" borderId="16" xfId="55" applyNumberFormat="1" applyFont="1" applyBorder="1" applyAlignment="1" applyProtection="1">
      <alignment horizontal="center" wrapText="1"/>
      <protection locked="0"/>
    </xf>
    <xf numFmtId="0" fontId="7" fillId="0" borderId="16" xfId="55" applyFont="1" applyBorder="1" applyAlignment="1" applyProtection="1">
      <alignment horizontal="center" wrapText="1"/>
      <protection locked="0"/>
    </xf>
    <xf numFmtId="37" fontId="0" fillId="0" borderId="17" xfId="55" applyNumberFormat="1" applyFont="1" applyFill="1" applyBorder="1" applyAlignment="1" applyProtection="1">
      <alignment/>
      <protection locked="0"/>
    </xf>
    <xf numFmtId="37" fontId="0" fillId="0" borderId="17" xfId="55" applyNumberFormat="1" applyFill="1" applyBorder="1" applyAlignment="1" applyProtection="1">
      <alignment/>
      <protection locked="0"/>
    </xf>
    <xf numFmtId="37" fontId="0" fillId="0" borderId="18" xfId="55" applyNumberFormat="1" applyFill="1" applyBorder="1" applyAlignment="1" applyProtection="1">
      <alignment/>
      <protection locked="0"/>
    </xf>
    <xf numFmtId="0" fontId="0" fillId="0" borderId="19" xfId="55" applyFill="1" applyBorder="1" applyAlignment="1" applyProtection="1">
      <alignment/>
      <protection locked="0"/>
    </xf>
    <xf numFmtId="0" fontId="0" fillId="0" borderId="19" xfId="55" applyFont="1" applyFill="1" applyBorder="1" applyAlignment="1" applyProtection="1">
      <alignment/>
      <protection locked="0"/>
    </xf>
    <xf numFmtId="164" fontId="0" fillId="0" borderId="19" xfId="55" applyNumberFormat="1" applyFill="1" applyBorder="1" applyAlignment="1" applyProtection="1">
      <alignment/>
      <protection locked="0"/>
    </xf>
    <xf numFmtId="37" fontId="0" fillId="0" borderId="19" xfId="55" applyNumberFormat="1" applyFill="1" applyBorder="1" applyAlignment="1" applyProtection="1">
      <alignment/>
      <protection locked="0"/>
    </xf>
    <xf numFmtId="0" fontId="0" fillId="0" borderId="20" xfId="55" applyFill="1" applyBorder="1" applyAlignment="1" applyProtection="1">
      <alignment/>
      <protection locked="0"/>
    </xf>
    <xf numFmtId="0" fontId="0" fillId="0" borderId="20" xfId="55" applyFont="1" applyFill="1" applyBorder="1" applyAlignment="1" applyProtection="1">
      <alignment/>
      <protection locked="0"/>
    </xf>
    <xf numFmtId="164" fontId="0" fillId="0" borderId="20" xfId="55" applyNumberFormat="1" applyFill="1" applyBorder="1" applyAlignment="1" applyProtection="1">
      <alignment/>
      <protection locked="0"/>
    </xf>
    <xf numFmtId="37" fontId="0" fillId="0" borderId="16" xfId="55" applyNumberFormat="1" applyFill="1" applyBorder="1" applyAlignment="1" applyProtection="1">
      <alignment/>
      <protection locked="0"/>
    </xf>
    <xf numFmtId="37" fontId="0" fillId="0" borderId="20" xfId="55" applyNumberFormat="1" applyFill="1" applyBorder="1" applyAlignment="1" applyProtection="1">
      <alignment/>
      <protection locked="0"/>
    </xf>
    <xf numFmtId="44" fontId="2" fillId="0" borderId="21" xfId="55" applyNumberFormat="1" applyFont="1" applyBorder="1" applyProtection="1">
      <alignment/>
      <protection locked="0"/>
    </xf>
    <xf numFmtId="44" fontId="2" fillId="0" borderId="0" xfId="55" applyNumberFormat="1" applyFont="1" applyProtection="1">
      <alignment/>
      <protection locked="0"/>
    </xf>
    <xf numFmtId="37" fontId="0" fillId="0" borderId="12" xfId="55" applyNumberFormat="1" applyFont="1" applyBorder="1" applyProtection="1">
      <alignment/>
      <protection locked="0"/>
    </xf>
    <xf numFmtId="37" fontId="6" fillId="0" borderId="19" xfId="55" applyNumberFormat="1" applyFont="1" applyBorder="1" applyProtection="1">
      <alignment/>
      <protection locked="0"/>
    </xf>
    <xf numFmtId="37" fontId="0" fillId="0" borderId="0" xfId="55" applyNumberFormat="1" applyFont="1" applyBorder="1" applyProtection="1">
      <alignment/>
      <protection locked="0"/>
    </xf>
    <xf numFmtId="37" fontId="2" fillId="0" borderId="22" xfId="55" applyNumberFormat="1" applyFont="1" applyBorder="1" applyAlignment="1" applyProtection="1">
      <alignment horizontal="center"/>
      <protection locked="0"/>
    </xf>
    <xf numFmtId="37" fontId="0" fillId="0" borderId="23" xfId="55" applyNumberFormat="1" applyFont="1" applyBorder="1" applyProtection="1">
      <alignment/>
      <protection locked="0"/>
    </xf>
    <xf numFmtId="0" fontId="5" fillId="0" borderId="24" xfId="55" applyFont="1" applyBorder="1" applyAlignment="1" applyProtection="1">
      <alignment wrapText="1"/>
      <protection locked="0"/>
    </xf>
    <xf numFmtId="44" fontId="0" fillId="0" borderId="13" xfId="55" applyNumberFormat="1" applyFont="1" applyBorder="1" applyProtection="1">
      <alignment/>
      <protection locked="0"/>
    </xf>
    <xf numFmtId="44" fontId="0" fillId="0" borderId="21" xfId="44" applyBorder="1" applyAlignment="1" applyProtection="1">
      <alignment/>
      <protection locked="0"/>
    </xf>
    <xf numFmtId="0" fontId="8" fillId="0" borderId="0" xfId="55" applyFont="1" applyProtection="1">
      <alignment/>
      <protection locked="0"/>
    </xf>
    <xf numFmtId="0" fontId="9" fillId="0" borderId="0" xfId="55" applyFont="1" applyAlignment="1" applyProtection="1">
      <alignment horizontal="right"/>
      <protection locked="0"/>
    </xf>
    <xf numFmtId="0" fontId="10" fillId="0" borderId="0" xfId="55" applyFont="1" applyProtection="1">
      <alignment/>
      <protection locked="0"/>
    </xf>
    <xf numFmtId="37" fontId="2" fillId="0" borderId="0" xfId="55" applyNumberFormat="1" applyFont="1" applyProtection="1">
      <alignment/>
      <protection locked="0"/>
    </xf>
    <xf numFmtId="0" fontId="2" fillId="0" borderId="0" xfId="55" applyFont="1" applyProtection="1">
      <alignment/>
      <protection locked="0"/>
    </xf>
    <xf numFmtId="37" fontId="0" fillId="0" borderId="11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st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66675</xdr:rowOff>
    </xdr:from>
    <xdr:to>
      <xdr:col>5</xdr:col>
      <xdr:colOff>438150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81225" y="1171575"/>
          <a:ext cx="2200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injections as positive numbers</a:t>
          </a:r>
        </a:p>
      </xdr:txBody>
    </xdr:sp>
    <xdr:clientData/>
  </xdr:twoCellAnchor>
  <xdr:twoCellAnchor>
    <xdr:from>
      <xdr:col>5</xdr:col>
      <xdr:colOff>447675</xdr:colOff>
      <xdr:row>8</xdr:row>
      <xdr:rowOff>19050</xdr:rowOff>
    </xdr:from>
    <xdr:to>
      <xdr:col>6</xdr:col>
      <xdr:colOff>180975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>
          <a:off x="4391025" y="1447800"/>
          <a:ext cx="247650" cy="971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</xdr:row>
      <xdr:rowOff>142875</xdr:rowOff>
    </xdr:from>
    <xdr:to>
      <xdr:col>6</xdr:col>
      <xdr:colOff>390525</xdr:colOff>
      <xdr:row>5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00300" y="762000"/>
          <a:ext cx="2447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Withdrawals as negative numbers</a:t>
          </a:r>
        </a:p>
      </xdr:txBody>
    </xdr:sp>
    <xdr:clientData/>
  </xdr:twoCellAnchor>
  <xdr:twoCellAnchor>
    <xdr:from>
      <xdr:col>6</xdr:col>
      <xdr:colOff>390525</xdr:colOff>
      <xdr:row>5</xdr:row>
      <xdr:rowOff>114300</xdr:rowOff>
    </xdr:from>
    <xdr:to>
      <xdr:col>7</xdr:col>
      <xdr:colOff>152400</xdr:colOff>
      <xdr:row>11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48225" y="1057275"/>
          <a:ext cx="514350" cy="1333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52</xdr:row>
      <xdr:rowOff>9525</xdr:rowOff>
    </xdr:from>
    <xdr:to>
      <xdr:col>12</xdr:col>
      <xdr:colOff>76200</xdr:colOff>
      <xdr:row>54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800725" y="9115425"/>
          <a:ext cx="3057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Storage Invoice Amount for monthly activity for one point on one contract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selection activeCell="R58" sqref="R58"/>
    </sheetView>
  </sheetViews>
  <sheetFormatPr defaultColWidth="9.140625" defaultRowHeight="12.75"/>
  <cols>
    <col min="1" max="1" width="6.00390625" style="2" customWidth="1"/>
    <col min="2" max="2" width="26.7109375" style="2" customWidth="1"/>
    <col min="3" max="3" width="10.140625" style="2" customWidth="1"/>
    <col min="4" max="4" width="9.28125" style="11" customWidth="1"/>
    <col min="5" max="5" width="7.00390625" style="2" customWidth="1"/>
    <col min="6" max="6" width="7.7109375" style="2" customWidth="1"/>
    <col min="7" max="7" width="11.28125" style="12" customWidth="1"/>
    <col min="8" max="8" width="13.7109375" style="12" customWidth="1"/>
    <col min="9" max="9" width="11.28125" style="12" customWidth="1"/>
    <col min="10" max="10" width="10.7109375" style="12" customWidth="1"/>
    <col min="11" max="11" width="8.7109375" style="12" customWidth="1"/>
    <col min="12" max="12" width="9.140625" style="7" customWidth="1"/>
    <col min="13" max="13" width="11.7109375" style="7" customWidth="1"/>
    <col min="14" max="14" width="12.140625" style="7" customWidth="1"/>
    <col min="15" max="15" width="11.421875" style="7" customWidth="1"/>
    <col min="16" max="19" width="12.7109375" style="2" customWidth="1"/>
    <col min="20" max="16384" width="9.140625" style="2" customWidth="1"/>
  </cols>
  <sheetData>
    <row r="1" spans="2:10" ht="23.25">
      <c r="B1" s="59"/>
      <c r="I1" s="62"/>
      <c r="J1" s="62"/>
    </row>
    <row r="4" spans="15:18" ht="12.75">
      <c r="O4" s="2"/>
      <c r="Q4" s="60"/>
      <c r="R4" s="61"/>
    </row>
    <row r="5" spans="15:18" ht="12.75">
      <c r="O5" s="2"/>
      <c r="Q5" s="60"/>
      <c r="R5" s="61"/>
    </row>
    <row r="6" spans="15:18" ht="12.75">
      <c r="O6" s="2"/>
      <c r="Q6" s="60"/>
      <c r="R6" s="61"/>
    </row>
    <row r="9" spans="7:15" ht="12.75">
      <c r="G9" s="1"/>
      <c r="H9" s="1"/>
      <c r="I9" s="1"/>
      <c r="J9" s="1"/>
      <c r="K9" s="1"/>
      <c r="L9" s="26" t="s">
        <v>0</v>
      </c>
      <c r="M9" s="27"/>
      <c r="N9" s="27"/>
      <c r="O9" s="27"/>
    </row>
    <row r="10" spans="1:19" ht="45">
      <c r="A10" s="30" t="s">
        <v>1</v>
      </c>
      <c r="B10" s="30" t="s">
        <v>2</v>
      </c>
      <c r="C10" s="31" t="s">
        <v>3</v>
      </c>
      <c r="D10" s="32" t="s">
        <v>4</v>
      </c>
      <c r="E10" s="30" t="s">
        <v>5</v>
      </c>
      <c r="F10" s="30" t="s">
        <v>6</v>
      </c>
      <c r="G10" s="33" t="s">
        <v>7</v>
      </c>
      <c r="H10" s="33" t="s">
        <v>8</v>
      </c>
      <c r="I10" s="33" t="s">
        <v>9</v>
      </c>
      <c r="J10" s="34" t="s">
        <v>10</v>
      </c>
      <c r="K10" s="33" t="s">
        <v>11</v>
      </c>
      <c r="L10" s="35" t="s">
        <v>12</v>
      </c>
      <c r="M10" s="35" t="s">
        <v>13</v>
      </c>
      <c r="N10" s="35" t="s">
        <v>14</v>
      </c>
      <c r="O10" s="35" t="s">
        <v>15</v>
      </c>
      <c r="P10" s="36" t="s">
        <v>29</v>
      </c>
      <c r="Q10" s="36" t="s">
        <v>30</v>
      </c>
      <c r="R10" s="36" t="s">
        <v>31</v>
      </c>
      <c r="S10" s="36" t="s">
        <v>32</v>
      </c>
    </row>
    <row r="11" spans="1:19" ht="12.75">
      <c r="A11" s="3"/>
      <c r="B11" s="4"/>
      <c r="C11" s="4"/>
      <c r="D11" s="4"/>
      <c r="E11" s="4"/>
      <c r="F11" s="29"/>
      <c r="G11" s="6"/>
      <c r="H11" s="6"/>
      <c r="I11" s="6"/>
      <c r="J11" s="6">
        <v>0</v>
      </c>
      <c r="K11" s="6"/>
      <c r="L11" s="7">
        <f>IF($J11&gt;0,$J11,0)</f>
        <v>0</v>
      </c>
      <c r="M11" s="7">
        <f>IF($J11&lt;0,$J11,0)</f>
        <v>0</v>
      </c>
      <c r="N11" s="7">
        <f>+L11</f>
        <v>0</v>
      </c>
      <c r="O11" s="7">
        <f>+M11</f>
        <v>0</v>
      </c>
      <c r="P11" s="22">
        <v>0.1624</v>
      </c>
      <c r="Q11" s="22">
        <v>0.1624</v>
      </c>
      <c r="R11" s="23">
        <f aca="true" t="shared" si="0" ref="R11:R42">N11*P11</f>
        <v>0</v>
      </c>
      <c r="S11" s="23">
        <f aca="true" t="shared" si="1" ref="S11:S42">ABS(O11*Q11)</f>
        <v>0</v>
      </c>
    </row>
    <row r="12" spans="1:19" ht="12.75">
      <c r="A12" s="5">
        <v>1</v>
      </c>
      <c r="B12" s="8"/>
      <c r="C12" s="5"/>
      <c r="D12" s="5"/>
      <c r="E12" s="5"/>
      <c r="F12" s="5"/>
      <c r="G12" s="37">
        <v>0</v>
      </c>
      <c r="H12" s="37">
        <v>0</v>
      </c>
      <c r="I12" s="38">
        <f aca="true" t="shared" si="2" ref="I12:I29">+G12+H12</f>
        <v>0</v>
      </c>
      <c r="J12" s="9"/>
      <c r="K12" s="38">
        <f>+J11+I12</f>
        <v>0</v>
      </c>
      <c r="L12" s="7">
        <f aca="true" t="shared" si="3" ref="L12:L42">+IF($K12&gt;0,$K12,0)</f>
        <v>0</v>
      </c>
      <c r="M12" s="7">
        <f aca="true" t="shared" si="4" ref="M12:M42">+IF($K12&lt;0,$K12,0)</f>
        <v>0</v>
      </c>
      <c r="N12" s="7">
        <f aca="true" t="shared" si="5" ref="N12:N42">IF(L12&gt;L11,L12-L11,0)</f>
        <v>0</v>
      </c>
      <c r="O12" s="7">
        <f aca="true" t="shared" si="6" ref="O12:O42">IF(M12&lt;M11,M12-M11,0)</f>
        <v>0</v>
      </c>
      <c r="P12" s="22">
        <v>0.1624</v>
      </c>
      <c r="Q12" s="22">
        <v>0.1624</v>
      </c>
      <c r="R12" s="23">
        <f t="shared" si="0"/>
        <v>0</v>
      </c>
      <c r="S12" s="23">
        <f t="shared" si="1"/>
        <v>0</v>
      </c>
    </row>
    <row r="13" spans="1:19" ht="12.75">
      <c r="A13" s="5">
        <v>2</v>
      </c>
      <c r="B13" s="8"/>
      <c r="C13" s="5"/>
      <c r="D13" s="5"/>
      <c r="E13" s="5"/>
      <c r="F13" s="5"/>
      <c r="G13" s="37">
        <v>0</v>
      </c>
      <c r="H13" s="37">
        <v>0</v>
      </c>
      <c r="I13" s="38">
        <f t="shared" si="2"/>
        <v>0</v>
      </c>
      <c r="J13" s="9"/>
      <c r="K13" s="38">
        <f aca="true" t="shared" si="7" ref="K13:K42">+K12+I13</f>
        <v>0</v>
      </c>
      <c r="L13" s="7">
        <f t="shared" si="3"/>
        <v>0</v>
      </c>
      <c r="M13" s="7">
        <f t="shared" si="4"/>
        <v>0</v>
      </c>
      <c r="N13" s="7">
        <f t="shared" si="5"/>
        <v>0</v>
      </c>
      <c r="O13" s="7">
        <f t="shared" si="6"/>
        <v>0</v>
      </c>
      <c r="P13" s="22">
        <v>0.1624</v>
      </c>
      <c r="Q13" s="22">
        <v>0.1624</v>
      </c>
      <c r="R13" s="23">
        <f t="shared" si="0"/>
        <v>0</v>
      </c>
      <c r="S13" s="23">
        <f t="shared" si="1"/>
        <v>0</v>
      </c>
    </row>
    <row r="14" spans="1:19" ht="12.75">
      <c r="A14" s="5">
        <v>3</v>
      </c>
      <c r="B14" s="8"/>
      <c r="C14" s="5"/>
      <c r="D14" s="5"/>
      <c r="E14" s="5"/>
      <c r="F14" s="8"/>
      <c r="G14" s="37">
        <v>0</v>
      </c>
      <c r="H14" s="37">
        <v>0</v>
      </c>
      <c r="I14" s="38">
        <f t="shared" si="2"/>
        <v>0</v>
      </c>
      <c r="J14" s="9"/>
      <c r="K14" s="38">
        <f t="shared" si="7"/>
        <v>0</v>
      </c>
      <c r="L14" s="7">
        <f t="shared" si="3"/>
        <v>0</v>
      </c>
      <c r="M14" s="7">
        <f t="shared" si="4"/>
        <v>0</v>
      </c>
      <c r="N14" s="7">
        <f t="shared" si="5"/>
        <v>0</v>
      </c>
      <c r="O14" s="7">
        <f t="shared" si="6"/>
        <v>0</v>
      </c>
      <c r="P14" s="22">
        <v>0.1624</v>
      </c>
      <c r="Q14" s="22">
        <v>0.1624</v>
      </c>
      <c r="R14" s="23">
        <f t="shared" si="0"/>
        <v>0</v>
      </c>
      <c r="S14" s="23">
        <f t="shared" si="1"/>
        <v>0</v>
      </c>
    </row>
    <row r="15" spans="1:19" ht="12.75">
      <c r="A15" s="5">
        <v>4</v>
      </c>
      <c r="B15" s="8"/>
      <c r="C15" s="5"/>
      <c r="D15" s="10"/>
      <c r="E15" s="5"/>
      <c r="F15" s="8"/>
      <c r="G15" s="37">
        <v>0</v>
      </c>
      <c r="H15" s="37">
        <v>0</v>
      </c>
      <c r="I15" s="38">
        <f t="shared" si="2"/>
        <v>0</v>
      </c>
      <c r="J15" s="9"/>
      <c r="K15" s="38">
        <f t="shared" si="7"/>
        <v>0</v>
      </c>
      <c r="L15" s="7">
        <f t="shared" si="3"/>
        <v>0</v>
      </c>
      <c r="M15" s="7">
        <f t="shared" si="4"/>
        <v>0</v>
      </c>
      <c r="N15" s="7">
        <f t="shared" si="5"/>
        <v>0</v>
      </c>
      <c r="O15" s="7">
        <f t="shared" si="6"/>
        <v>0</v>
      </c>
      <c r="P15" s="22">
        <v>0.1624</v>
      </c>
      <c r="Q15" s="22">
        <v>0.1624</v>
      </c>
      <c r="R15" s="23">
        <f t="shared" si="0"/>
        <v>0</v>
      </c>
      <c r="S15" s="23">
        <f t="shared" si="1"/>
        <v>0</v>
      </c>
    </row>
    <row r="16" spans="1:19" ht="12.75">
      <c r="A16" s="5">
        <v>5</v>
      </c>
      <c r="B16" s="5"/>
      <c r="C16" s="5"/>
      <c r="D16" s="10"/>
      <c r="E16" s="5"/>
      <c r="F16" s="5"/>
      <c r="G16" s="37">
        <v>0</v>
      </c>
      <c r="H16" s="37">
        <v>0</v>
      </c>
      <c r="I16" s="38">
        <f t="shared" si="2"/>
        <v>0</v>
      </c>
      <c r="J16" s="9"/>
      <c r="K16" s="38">
        <f t="shared" si="7"/>
        <v>0</v>
      </c>
      <c r="L16" s="7">
        <f t="shared" si="3"/>
        <v>0</v>
      </c>
      <c r="M16" s="7">
        <f t="shared" si="4"/>
        <v>0</v>
      </c>
      <c r="N16" s="7">
        <f t="shared" si="5"/>
        <v>0</v>
      </c>
      <c r="O16" s="7">
        <f t="shared" si="6"/>
        <v>0</v>
      </c>
      <c r="P16" s="22">
        <v>0.1624</v>
      </c>
      <c r="Q16" s="22">
        <v>0.1624</v>
      </c>
      <c r="R16" s="23">
        <f t="shared" si="0"/>
        <v>0</v>
      </c>
      <c r="S16" s="23">
        <f t="shared" si="1"/>
        <v>0</v>
      </c>
    </row>
    <row r="17" spans="1:19" ht="12.75">
      <c r="A17" s="5">
        <v>6</v>
      </c>
      <c r="B17" s="8"/>
      <c r="C17" s="5"/>
      <c r="D17" s="10"/>
      <c r="E17" s="5"/>
      <c r="F17" s="8"/>
      <c r="G17" s="37">
        <v>0</v>
      </c>
      <c r="H17" s="37">
        <v>0</v>
      </c>
      <c r="I17" s="38">
        <f t="shared" si="2"/>
        <v>0</v>
      </c>
      <c r="J17" s="9"/>
      <c r="K17" s="38">
        <f t="shared" si="7"/>
        <v>0</v>
      </c>
      <c r="L17" s="7">
        <f t="shared" si="3"/>
        <v>0</v>
      </c>
      <c r="M17" s="7">
        <f t="shared" si="4"/>
        <v>0</v>
      </c>
      <c r="N17" s="7">
        <f t="shared" si="5"/>
        <v>0</v>
      </c>
      <c r="O17" s="7">
        <f t="shared" si="6"/>
        <v>0</v>
      </c>
      <c r="P17" s="22">
        <v>0.1624</v>
      </c>
      <c r="Q17" s="22">
        <v>0.1624</v>
      </c>
      <c r="R17" s="23">
        <f t="shared" si="0"/>
        <v>0</v>
      </c>
      <c r="S17" s="23">
        <f t="shared" si="1"/>
        <v>0</v>
      </c>
    </row>
    <row r="18" spans="1:19" ht="12.75">
      <c r="A18" s="5">
        <v>7</v>
      </c>
      <c r="B18" s="8"/>
      <c r="C18" s="5"/>
      <c r="D18" s="10"/>
      <c r="E18" s="5"/>
      <c r="F18" s="8"/>
      <c r="G18" s="37">
        <v>0</v>
      </c>
      <c r="H18" s="37">
        <v>0</v>
      </c>
      <c r="I18" s="38">
        <f t="shared" si="2"/>
        <v>0</v>
      </c>
      <c r="J18" s="9"/>
      <c r="K18" s="38">
        <f t="shared" si="7"/>
        <v>0</v>
      </c>
      <c r="L18" s="7">
        <f t="shared" si="3"/>
        <v>0</v>
      </c>
      <c r="M18" s="7">
        <f t="shared" si="4"/>
        <v>0</v>
      </c>
      <c r="N18" s="7">
        <f t="shared" si="5"/>
        <v>0</v>
      </c>
      <c r="O18" s="7">
        <f t="shared" si="6"/>
        <v>0</v>
      </c>
      <c r="P18" s="22">
        <v>0.1624</v>
      </c>
      <c r="Q18" s="22">
        <v>0.1624</v>
      </c>
      <c r="R18" s="23">
        <f t="shared" si="0"/>
        <v>0</v>
      </c>
      <c r="S18" s="23">
        <f t="shared" si="1"/>
        <v>0</v>
      </c>
    </row>
    <row r="19" spans="1:19" ht="12.75">
      <c r="A19" s="5">
        <v>8</v>
      </c>
      <c r="B19" s="8"/>
      <c r="C19" s="5"/>
      <c r="D19" s="10"/>
      <c r="E19" s="5"/>
      <c r="F19" s="8"/>
      <c r="G19" s="37">
        <v>0</v>
      </c>
      <c r="H19" s="37">
        <v>0</v>
      </c>
      <c r="I19" s="38">
        <f t="shared" si="2"/>
        <v>0</v>
      </c>
      <c r="J19" s="9"/>
      <c r="K19" s="38">
        <f t="shared" si="7"/>
        <v>0</v>
      </c>
      <c r="L19" s="7">
        <f t="shared" si="3"/>
        <v>0</v>
      </c>
      <c r="M19" s="7">
        <f t="shared" si="4"/>
        <v>0</v>
      </c>
      <c r="N19" s="7">
        <f t="shared" si="5"/>
        <v>0</v>
      </c>
      <c r="O19" s="7">
        <f t="shared" si="6"/>
        <v>0</v>
      </c>
      <c r="P19" s="22">
        <v>0.1624</v>
      </c>
      <c r="Q19" s="22">
        <v>0.1624</v>
      </c>
      <c r="R19" s="23">
        <f t="shared" si="0"/>
        <v>0</v>
      </c>
      <c r="S19" s="23">
        <f t="shared" si="1"/>
        <v>0</v>
      </c>
    </row>
    <row r="20" spans="1:19" ht="12.75">
      <c r="A20" s="5">
        <v>9</v>
      </c>
      <c r="B20" s="8"/>
      <c r="C20" s="5"/>
      <c r="D20" s="10"/>
      <c r="E20" s="5"/>
      <c r="F20" s="8"/>
      <c r="G20" s="37">
        <v>0</v>
      </c>
      <c r="H20" s="37">
        <v>0</v>
      </c>
      <c r="I20" s="38">
        <f t="shared" si="2"/>
        <v>0</v>
      </c>
      <c r="J20" s="9"/>
      <c r="K20" s="38">
        <f t="shared" si="7"/>
        <v>0</v>
      </c>
      <c r="L20" s="7">
        <f t="shared" si="3"/>
        <v>0</v>
      </c>
      <c r="M20" s="7">
        <f t="shared" si="4"/>
        <v>0</v>
      </c>
      <c r="N20" s="7">
        <f t="shared" si="5"/>
        <v>0</v>
      </c>
      <c r="O20" s="7">
        <f t="shared" si="6"/>
        <v>0</v>
      </c>
      <c r="P20" s="22">
        <v>0.1624</v>
      </c>
      <c r="Q20" s="22">
        <v>0.1624</v>
      </c>
      <c r="R20" s="23">
        <f t="shared" si="0"/>
        <v>0</v>
      </c>
      <c r="S20" s="23">
        <f t="shared" si="1"/>
        <v>0</v>
      </c>
    </row>
    <row r="21" spans="1:19" ht="12.75">
      <c r="A21" s="5">
        <v>10</v>
      </c>
      <c r="B21" s="5"/>
      <c r="C21" s="5"/>
      <c r="D21" s="10"/>
      <c r="E21" s="5"/>
      <c r="F21" s="5"/>
      <c r="G21" s="37">
        <v>0</v>
      </c>
      <c r="H21" s="37">
        <v>0</v>
      </c>
      <c r="I21" s="38">
        <f t="shared" si="2"/>
        <v>0</v>
      </c>
      <c r="J21" s="9"/>
      <c r="K21" s="38">
        <f t="shared" si="7"/>
        <v>0</v>
      </c>
      <c r="L21" s="7">
        <f t="shared" si="3"/>
        <v>0</v>
      </c>
      <c r="M21" s="7">
        <f t="shared" si="4"/>
        <v>0</v>
      </c>
      <c r="N21" s="7">
        <f t="shared" si="5"/>
        <v>0</v>
      </c>
      <c r="O21" s="7">
        <f t="shared" si="6"/>
        <v>0</v>
      </c>
      <c r="P21" s="22">
        <v>0.1624</v>
      </c>
      <c r="Q21" s="22">
        <v>0.1624</v>
      </c>
      <c r="R21" s="23">
        <f t="shared" si="0"/>
        <v>0</v>
      </c>
      <c r="S21" s="23">
        <f t="shared" si="1"/>
        <v>0</v>
      </c>
    </row>
    <row r="22" spans="1:19" ht="12.75">
      <c r="A22" s="5">
        <v>11</v>
      </c>
      <c r="B22" s="8"/>
      <c r="C22" s="5"/>
      <c r="D22" s="10"/>
      <c r="E22" s="5"/>
      <c r="F22" s="8"/>
      <c r="G22" s="37">
        <v>0</v>
      </c>
      <c r="H22" s="37">
        <v>0</v>
      </c>
      <c r="I22" s="38">
        <f t="shared" si="2"/>
        <v>0</v>
      </c>
      <c r="J22" s="9"/>
      <c r="K22" s="38">
        <f t="shared" si="7"/>
        <v>0</v>
      </c>
      <c r="L22" s="7">
        <f t="shared" si="3"/>
        <v>0</v>
      </c>
      <c r="M22" s="7">
        <f t="shared" si="4"/>
        <v>0</v>
      </c>
      <c r="N22" s="7">
        <f t="shared" si="5"/>
        <v>0</v>
      </c>
      <c r="O22" s="7">
        <f t="shared" si="6"/>
        <v>0</v>
      </c>
      <c r="P22" s="22">
        <v>0.1624</v>
      </c>
      <c r="Q22" s="22">
        <v>0.1624</v>
      </c>
      <c r="R22" s="23">
        <f t="shared" si="0"/>
        <v>0</v>
      </c>
      <c r="S22" s="23">
        <f t="shared" si="1"/>
        <v>0</v>
      </c>
    </row>
    <row r="23" spans="1:19" ht="12.75">
      <c r="A23" s="5">
        <v>12</v>
      </c>
      <c r="B23" s="5"/>
      <c r="C23" s="5"/>
      <c r="D23" s="10"/>
      <c r="E23" s="5"/>
      <c r="F23" s="5"/>
      <c r="G23" s="37">
        <v>0</v>
      </c>
      <c r="H23" s="37">
        <v>0</v>
      </c>
      <c r="I23" s="38">
        <f t="shared" si="2"/>
        <v>0</v>
      </c>
      <c r="J23" s="9"/>
      <c r="K23" s="38">
        <f t="shared" si="7"/>
        <v>0</v>
      </c>
      <c r="L23" s="7">
        <f t="shared" si="3"/>
        <v>0</v>
      </c>
      <c r="M23" s="7">
        <f t="shared" si="4"/>
        <v>0</v>
      </c>
      <c r="N23" s="7">
        <f t="shared" si="5"/>
        <v>0</v>
      </c>
      <c r="O23" s="7">
        <f t="shared" si="6"/>
        <v>0</v>
      </c>
      <c r="P23" s="22">
        <v>0.1624</v>
      </c>
      <c r="Q23" s="22">
        <v>0.1624</v>
      </c>
      <c r="R23" s="23">
        <f t="shared" si="0"/>
        <v>0</v>
      </c>
      <c r="S23" s="23">
        <f t="shared" si="1"/>
        <v>0</v>
      </c>
    </row>
    <row r="24" spans="1:19" ht="12.75">
      <c r="A24" s="5">
        <v>13</v>
      </c>
      <c r="B24" s="8"/>
      <c r="C24" s="5"/>
      <c r="D24" s="10"/>
      <c r="E24" s="5"/>
      <c r="F24" s="8"/>
      <c r="G24" s="37">
        <v>0</v>
      </c>
      <c r="H24" s="37">
        <v>0</v>
      </c>
      <c r="I24" s="38">
        <f t="shared" si="2"/>
        <v>0</v>
      </c>
      <c r="J24" s="9"/>
      <c r="K24" s="38">
        <f t="shared" si="7"/>
        <v>0</v>
      </c>
      <c r="L24" s="7">
        <f t="shared" si="3"/>
        <v>0</v>
      </c>
      <c r="M24" s="7">
        <f t="shared" si="4"/>
        <v>0</v>
      </c>
      <c r="N24" s="7">
        <f t="shared" si="5"/>
        <v>0</v>
      </c>
      <c r="O24" s="7">
        <f t="shared" si="6"/>
        <v>0</v>
      </c>
      <c r="P24" s="22">
        <v>0.1624</v>
      </c>
      <c r="Q24" s="22">
        <v>0.1624</v>
      </c>
      <c r="R24" s="23">
        <f t="shared" si="0"/>
        <v>0</v>
      </c>
      <c r="S24" s="23">
        <f t="shared" si="1"/>
        <v>0</v>
      </c>
    </row>
    <row r="25" spans="1:19" ht="12.75">
      <c r="A25" s="5">
        <v>14</v>
      </c>
      <c r="B25" s="8"/>
      <c r="C25" s="5"/>
      <c r="D25" s="10"/>
      <c r="E25" s="5"/>
      <c r="F25" s="8"/>
      <c r="G25" s="37">
        <v>0</v>
      </c>
      <c r="H25" s="37">
        <v>0</v>
      </c>
      <c r="I25" s="38">
        <f t="shared" si="2"/>
        <v>0</v>
      </c>
      <c r="J25" s="9"/>
      <c r="K25" s="38">
        <f t="shared" si="7"/>
        <v>0</v>
      </c>
      <c r="L25" s="7">
        <f t="shared" si="3"/>
        <v>0</v>
      </c>
      <c r="M25" s="7">
        <f t="shared" si="4"/>
        <v>0</v>
      </c>
      <c r="N25" s="7">
        <f t="shared" si="5"/>
        <v>0</v>
      </c>
      <c r="O25" s="7">
        <f t="shared" si="6"/>
        <v>0</v>
      </c>
      <c r="P25" s="22">
        <v>0.1624</v>
      </c>
      <c r="Q25" s="22">
        <v>0.1624</v>
      </c>
      <c r="R25" s="23">
        <f t="shared" si="0"/>
        <v>0</v>
      </c>
      <c r="S25" s="23">
        <f t="shared" si="1"/>
        <v>0</v>
      </c>
    </row>
    <row r="26" spans="1:19" ht="12.75">
      <c r="A26" s="5">
        <v>15</v>
      </c>
      <c r="B26" s="5"/>
      <c r="C26" s="5"/>
      <c r="D26" s="10"/>
      <c r="E26" s="5"/>
      <c r="F26" s="5"/>
      <c r="G26" s="37">
        <v>0</v>
      </c>
      <c r="H26" s="37">
        <v>0</v>
      </c>
      <c r="I26" s="38">
        <f t="shared" si="2"/>
        <v>0</v>
      </c>
      <c r="J26" s="9"/>
      <c r="K26" s="38">
        <f t="shared" si="7"/>
        <v>0</v>
      </c>
      <c r="L26" s="7">
        <f t="shared" si="3"/>
        <v>0</v>
      </c>
      <c r="M26" s="7">
        <f t="shared" si="4"/>
        <v>0</v>
      </c>
      <c r="N26" s="7">
        <f t="shared" si="5"/>
        <v>0</v>
      </c>
      <c r="O26" s="7">
        <f t="shared" si="6"/>
        <v>0</v>
      </c>
      <c r="P26" s="22">
        <v>0.1624</v>
      </c>
      <c r="Q26" s="22">
        <v>0.1624</v>
      </c>
      <c r="R26" s="23">
        <f t="shared" si="0"/>
        <v>0</v>
      </c>
      <c r="S26" s="23">
        <f t="shared" si="1"/>
        <v>0</v>
      </c>
    </row>
    <row r="27" spans="1:19" ht="12.75">
      <c r="A27" s="5">
        <v>16</v>
      </c>
      <c r="B27" s="8"/>
      <c r="C27" s="5"/>
      <c r="D27" s="10"/>
      <c r="E27" s="5"/>
      <c r="F27" s="8"/>
      <c r="G27" s="37">
        <v>0</v>
      </c>
      <c r="H27" s="37">
        <v>0</v>
      </c>
      <c r="I27" s="38">
        <f t="shared" si="2"/>
        <v>0</v>
      </c>
      <c r="J27" s="9"/>
      <c r="K27" s="38">
        <f t="shared" si="7"/>
        <v>0</v>
      </c>
      <c r="L27" s="7">
        <f t="shared" si="3"/>
        <v>0</v>
      </c>
      <c r="M27" s="7">
        <f t="shared" si="4"/>
        <v>0</v>
      </c>
      <c r="N27" s="7">
        <f t="shared" si="5"/>
        <v>0</v>
      </c>
      <c r="O27" s="7">
        <f t="shared" si="6"/>
        <v>0</v>
      </c>
      <c r="P27" s="22">
        <v>0.1624</v>
      </c>
      <c r="Q27" s="22">
        <v>0.1624</v>
      </c>
      <c r="R27" s="23">
        <f t="shared" si="0"/>
        <v>0</v>
      </c>
      <c r="S27" s="23">
        <f t="shared" si="1"/>
        <v>0</v>
      </c>
    </row>
    <row r="28" spans="1:19" ht="12.75">
      <c r="A28" s="5">
        <v>17</v>
      </c>
      <c r="B28" s="8"/>
      <c r="C28" s="5"/>
      <c r="D28" s="10"/>
      <c r="E28" s="5"/>
      <c r="F28" s="8"/>
      <c r="G28" s="37">
        <v>0</v>
      </c>
      <c r="H28" s="37">
        <v>0</v>
      </c>
      <c r="I28" s="38">
        <f t="shared" si="2"/>
        <v>0</v>
      </c>
      <c r="J28" s="9"/>
      <c r="K28" s="38">
        <f t="shared" si="7"/>
        <v>0</v>
      </c>
      <c r="L28" s="7">
        <f t="shared" si="3"/>
        <v>0</v>
      </c>
      <c r="M28" s="7">
        <f t="shared" si="4"/>
        <v>0</v>
      </c>
      <c r="N28" s="7">
        <f t="shared" si="5"/>
        <v>0</v>
      </c>
      <c r="O28" s="7">
        <f t="shared" si="6"/>
        <v>0</v>
      </c>
      <c r="P28" s="22">
        <v>0.1624</v>
      </c>
      <c r="Q28" s="22">
        <v>0.1624</v>
      </c>
      <c r="R28" s="23">
        <f t="shared" si="0"/>
        <v>0</v>
      </c>
      <c r="S28" s="23">
        <f t="shared" si="1"/>
        <v>0</v>
      </c>
    </row>
    <row r="29" spans="1:19" ht="12.75">
      <c r="A29" s="5">
        <v>18</v>
      </c>
      <c r="B29" s="5"/>
      <c r="C29" s="5"/>
      <c r="D29" s="10"/>
      <c r="E29" s="5"/>
      <c r="F29" s="5"/>
      <c r="G29" s="37">
        <v>0</v>
      </c>
      <c r="H29" s="37">
        <v>0</v>
      </c>
      <c r="I29" s="38">
        <f t="shared" si="2"/>
        <v>0</v>
      </c>
      <c r="J29" s="9"/>
      <c r="K29" s="38">
        <f t="shared" si="7"/>
        <v>0</v>
      </c>
      <c r="L29" s="7">
        <f t="shared" si="3"/>
        <v>0</v>
      </c>
      <c r="M29" s="7">
        <f t="shared" si="4"/>
        <v>0</v>
      </c>
      <c r="N29" s="7">
        <f t="shared" si="5"/>
        <v>0</v>
      </c>
      <c r="O29" s="7">
        <f t="shared" si="6"/>
        <v>0</v>
      </c>
      <c r="P29" s="22">
        <v>0.1624</v>
      </c>
      <c r="Q29" s="22">
        <v>0.1624</v>
      </c>
      <c r="R29" s="23">
        <f t="shared" si="0"/>
        <v>0</v>
      </c>
      <c r="S29" s="23">
        <f t="shared" si="1"/>
        <v>0</v>
      </c>
    </row>
    <row r="30" spans="1:19" ht="12.75">
      <c r="A30" s="5">
        <v>19</v>
      </c>
      <c r="B30" s="5"/>
      <c r="C30" s="5"/>
      <c r="D30" s="10"/>
      <c r="E30" s="5"/>
      <c r="F30" s="5"/>
      <c r="G30" s="37">
        <v>0</v>
      </c>
      <c r="H30" s="37">
        <v>0</v>
      </c>
      <c r="I30" s="38">
        <f>+G30+H30</f>
        <v>0</v>
      </c>
      <c r="J30" s="9"/>
      <c r="K30" s="38">
        <f t="shared" si="7"/>
        <v>0</v>
      </c>
      <c r="L30" s="7">
        <f t="shared" si="3"/>
        <v>0</v>
      </c>
      <c r="M30" s="7">
        <f t="shared" si="4"/>
        <v>0</v>
      </c>
      <c r="N30" s="7">
        <f t="shared" si="5"/>
        <v>0</v>
      </c>
      <c r="O30" s="7">
        <f t="shared" si="6"/>
        <v>0</v>
      </c>
      <c r="P30" s="22">
        <v>0.1624</v>
      </c>
      <c r="Q30" s="22">
        <v>0.1624</v>
      </c>
      <c r="R30" s="23">
        <f t="shared" si="0"/>
        <v>0</v>
      </c>
      <c r="S30" s="23">
        <f t="shared" si="1"/>
        <v>0</v>
      </c>
    </row>
    <row r="31" spans="1:19" ht="12.75">
      <c r="A31" s="5">
        <v>20</v>
      </c>
      <c r="B31" s="8"/>
      <c r="C31" s="5"/>
      <c r="D31" s="10"/>
      <c r="E31" s="5"/>
      <c r="F31" s="8"/>
      <c r="G31" s="37">
        <v>0</v>
      </c>
      <c r="H31" s="37">
        <v>0</v>
      </c>
      <c r="I31" s="38">
        <f aca="true" t="shared" si="8" ref="I31:I42">+G31+H31</f>
        <v>0</v>
      </c>
      <c r="J31" s="9"/>
      <c r="K31" s="38">
        <f t="shared" si="7"/>
        <v>0</v>
      </c>
      <c r="L31" s="7">
        <f t="shared" si="3"/>
        <v>0</v>
      </c>
      <c r="M31" s="7">
        <f t="shared" si="4"/>
        <v>0</v>
      </c>
      <c r="N31" s="7">
        <f t="shared" si="5"/>
        <v>0</v>
      </c>
      <c r="O31" s="7">
        <f t="shared" si="6"/>
        <v>0</v>
      </c>
      <c r="P31" s="22">
        <v>0.1624</v>
      </c>
      <c r="Q31" s="22">
        <v>0.1624</v>
      </c>
      <c r="R31" s="23">
        <f t="shared" si="0"/>
        <v>0</v>
      </c>
      <c r="S31" s="23">
        <f t="shared" si="1"/>
        <v>0</v>
      </c>
    </row>
    <row r="32" spans="1:19" ht="12.75">
      <c r="A32" s="5">
        <v>21</v>
      </c>
      <c r="B32" s="5"/>
      <c r="C32" s="5"/>
      <c r="D32" s="10"/>
      <c r="E32" s="5"/>
      <c r="F32" s="5"/>
      <c r="G32" s="37">
        <v>0</v>
      </c>
      <c r="H32" s="37">
        <v>0</v>
      </c>
      <c r="I32" s="38">
        <f t="shared" si="8"/>
        <v>0</v>
      </c>
      <c r="J32" s="9"/>
      <c r="K32" s="38">
        <f t="shared" si="7"/>
        <v>0</v>
      </c>
      <c r="L32" s="7">
        <f t="shared" si="3"/>
        <v>0</v>
      </c>
      <c r="M32" s="7">
        <f t="shared" si="4"/>
        <v>0</v>
      </c>
      <c r="N32" s="7">
        <f t="shared" si="5"/>
        <v>0</v>
      </c>
      <c r="O32" s="7">
        <f t="shared" si="6"/>
        <v>0</v>
      </c>
      <c r="P32" s="22">
        <v>0.1624</v>
      </c>
      <c r="Q32" s="22">
        <v>0.1624</v>
      </c>
      <c r="R32" s="23">
        <f t="shared" si="0"/>
        <v>0</v>
      </c>
      <c r="S32" s="23">
        <f t="shared" si="1"/>
        <v>0</v>
      </c>
    </row>
    <row r="33" spans="1:19" ht="12.75">
      <c r="A33" s="5">
        <v>22</v>
      </c>
      <c r="B33" s="8"/>
      <c r="C33" s="5"/>
      <c r="D33" s="10"/>
      <c r="E33" s="5"/>
      <c r="F33" s="8"/>
      <c r="G33" s="37">
        <v>0</v>
      </c>
      <c r="H33" s="37">
        <v>0</v>
      </c>
      <c r="I33" s="38">
        <f t="shared" si="8"/>
        <v>0</v>
      </c>
      <c r="J33" s="9"/>
      <c r="K33" s="38">
        <f t="shared" si="7"/>
        <v>0</v>
      </c>
      <c r="L33" s="7">
        <f t="shared" si="3"/>
        <v>0</v>
      </c>
      <c r="M33" s="7">
        <f t="shared" si="4"/>
        <v>0</v>
      </c>
      <c r="N33" s="7">
        <f t="shared" si="5"/>
        <v>0</v>
      </c>
      <c r="O33" s="7">
        <f t="shared" si="6"/>
        <v>0</v>
      </c>
      <c r="P33" s="22">
        <v>0.1624</v>
      </c>
      <c r="Q33" s="22">
        <v>0.1624</v>
      </c>
      <c r="R33" s="23">
        <f t="shared" si="0"/>
        <v>0</v>
      </c>
      <c r="S33" s="23">
        <f t="shared" si="1"/>
        <v>0</v>
      </c>
    </row>
    <row r="34" spans="1:19" ht="12.75">
      <c r="A34" s="5">
        <v>23</v>
      </c>
      <c r="B34" s="8"/>
      <c r="C34" s="5"/>
      <c r="D34" s="10"/>
      <c r="E34" s="5"/>
      <c r="F34" s="8"/>
      <c r="G34" s="37">
        <v>0</v>
      </c>
      <c r="H34" s="37">
        <v>0</v>
      </c>
      <c r="I34" s="38">
        <f t="shared" si="8"/>
        <v>0</v>
      </c>
      <c r="J34" s="9"/>
      <c r="K34" s="38">
        <f t="shared" si="7"/>
        <v>0</v>
      </c>
      <c r="L34" s="7">
        <f t="shared" si="3"/>
        <v>0</v>
      </c>
      <c r="M34" s="7">
        <f t="shared" si="4"/>
        <v>0</v>
      </c>
      <c r="N34" s="7">
        <f t="shared" si="5"/>
        <v>0</v>
      </c>
      <c r="O34" s="7">
        <f t="shared" si="6"/>
        <v>0</v>
      </c>
      <c r="P34" s="22">
        <v>0.1624</v>
      </c>
      <c r="Q34" s="22">
        <v>0.1624</v>
      </c>
      <c r="R34" s="23">
        <f t="shared" si="0"/>
        <v>0</v>
      </c>
      <c r="S34" s="23">
        <f t="shared" si="1"/>
        <v>0</v>
      </c>
    </row>
    <row r="35" spans="1:19" ht="12.75">
      <c r="A35" s="5">
        <v>24</v>
      </c>
      <c r="B35" s="8"/>
      <c r="C35" s="5"/>
      <c r="D35" s="10"/>
      <c r="E35" s="5"/>
      <c r="F35" s="8"/>
      <c r="G35" s="37">
        <v>0</v>
      </c>
      <c r="H35" s="37">
        <v>0</v>
      </c>
      <c r="I35" s="38">
        <f t="shared" si="8"/>
        <v>0</v>
      </c>
      <c r="J35" s="9"/>
      <c r="K35" s="38">
        <f t="shared" si="7"/>
        <v>0</v>
      </c>
      <c r="L35" s="7">
        <f t="shared" si="3"/>
        <v>0</v>
      </c>
      <c r="M35" s="7">
        <f t="shared" si="4"/>
        <v>0</v>
      </c>
      <c r="N35" s="7">
        <f t="shared" si="5"/>
        <v>0</v>
      </c>
      <c r="O35" s="7">
        <f t="shared" si="6"/>
        <v>0</v>
      </c>
      <c r="P35" s="22">
        <v>0.1624</v>
      </c>
      <c r="Q35" s="22">
        <v>0.1624</v>
      </c>
      <c r="R35" s="23">
        <f t="shared" si="0"/>
        <v>0</v>
      </c>
      <c r="S35" s="23">
        <f t="shared" si="1"/>
        <v>0</v>
      </c>
    </row>
    <row r="36" spans="1:19" ht="12.75">
      <c r="A36" s="5">
        <v>25</v>
      </c>
      <c r="B36" s="8"/>
      <c r="C36" s="5"/>
      <c r="D36" s="10"/>
      <c r="E36" s="5"/>
      <c r="F36" s="8"/>
      <c r="G36" s="37">
        <v>0</v>
      </c>
      <c r="H36" s="37">
        <v>0</v>
      </c>
      <c r="I36" s="38">
        <f t="shared" si="8"/>
        <v>0</v>
      </c>
      <c r="J36" s="9"/>
      <c r="K36" s="38">
        <f t="shared" si="7"/>
        <v>0</v>
      </c>
      <c r="L36" s="7">
        <f t="shared" si="3"/>
        <v>0</v>
      </c>
      <c r="M36" s="7">
        <f t="shared" si="4"/>
        <v>0</v>
      </c>
      <c r="N36" s="7">
        <f t="shared" si="5"/>
        <v>0</v>
      </c>
      <c r="O36" s="7">
        <f t="shared" si="6"/>
        <v>0</v>
      </c>
      <c r="P36" s="22">
        <v>0.1624</v>
      </c>
      <c r="Q36" s="22">
        <v>0.1624</v>
      </c>
      <c r="R36" s="23">
        <f t="shared" si="0"/>
        <v>0</v>
      </c>
      <c r="S36" s="23">
        <f t="shared" si="1"/>
        <v>0</v>
      </c>
    </row>
    <row r="37" spans="1:19" ht="12.75">
      <c r="A37" s="5">
        <v>26</v>
      </c>
      <c r="B37" s="8"/>
      <c r="C37" s="5"/>
      <c r="D37" s="10"/>
      <c r="E37" s="5"/>
      <c r="F37" s="8"/>
      <c r="G37" s="37">
        <v>0</v>
      </c>
      <c r="H37" s="37">
        <v>0</v>
      </c>
      <c r="I37" s="38">
        <f t="shared" si="8"/>
        <v>0</v>
      </c>
      <c r="J37" s="9"/>
      <c r="K37" s="38">
        <f t="shared" si="7"/>
        <v>0</v>
      </c>
      <c r="L37" s="7">
        <f t="shared" si="3"/>
        <v>0</v>
      </c>
      <c r="M37" s="7">
        <f t="shared" si="4"/>
        <v>0</v>
      </c>
      <c r="N37" s="7">
        <f t="shared" si="5"/>
        <v>0</v>
      </c>
      <c r="O37" s="7">
        <f t="shared" si="6"/>
        <v>0</v>
      </c>
      <c r="P37" s="22">
        <v>0.1624</v>
      </c>
      <c r="Q37" s="22">
        <v>0.1624</v>
      </c>
      <c r="R37" s="23">
        <f t="shared" si="0"/>
        <v>0</v>
      </c>
      <c r="S37" s="23">
        <f t="shared" si="1"/>
        <v>0</v>
      </c>
    </row>
    <row r="38" spans="1:19" ht="12.75">
      <c r="A38" s="5">
        <v>27</v>
      </c>
      <c r="B38" s="8"/>
      <c r="C38" s="5"/>
      <c r="D38" s="10"/>
      <c r="E38" s="5"/>
      <c r="F38" s="8"/>
      <c r="G38" s="37">
        <v>0</v>
      </c>
      <c r="H38" s="37">
        <v>0</v>
      </c>
      <c r="I38" s="38">
        <f t="shared" si="8"/>
        <v>0</v>
      </c>
      <c r="J38" s="9"/>
      <c r="K38" s="38">
        <f t="shared" si="7"/>
        <v>0</v>
      </c>
      <c r="L38" s="7">
        <f t="shared" si="3"/>
        <v>0</v>
      </c>
      <c r="M38" s="7">
        <f t="shared" si="4"/>
        <v>0</v>
      </c>
      <c r="N38" s="7">
        <f t="shared" si="5"/>
        <v>0</v>
      </c>
      <c r="O38" s="7">
        <f t="shared" si="6"/>
        <v>0</v>
      </c>
      <c r="P38" s="22">
        <v>0.1624</v>
      </c>
      <c r="Q38" s="22">
        <v>0.1624</v>
      </c>
      <c r="R38" s="23">
        <f t="shared" si="0"/>
        <v>0</v>
      </c>
      <c r="S38" s="23">
        <f t="shared" si="1"/>
        <v>0</v>
      </c>
    </row>
    <row r="39" spans="1:19" ht="12.75">
      <c r="A39" s="5">
        <v>28</v>
      </c>
      <c r="B39" s="8"/>
      <c r="C39" s="5"/>
      <c r="D39" s="10"/>
      <c r="E39" s="5"/>
      <c r="F39" s="8"/>
      <c r="G39" s="37">
        <v>0</v>
      </c>
      <c r="H39" s="37">
        <v>0</v>
      </c>
      <c r="I39" s="38">
        <f t="shared" si="8"/>
        <v>0</v>
      </c>
      <c r="J39" s="9"/>
      <c r="K39" s="38">
        <f t="shared" si="7"/>
        <v>0</v>
      </c>
      <c r="L39" s="7">
        <f t="shared" si="3"/>
        <v>0</v>
      </c>
      <c r="M39" s="7">
        <f t="shared" si="4"/>
        <v>0</v>
      </c>
      <c r="N39" s="7">
        <f t="shared" si="5"/>
        <v>0</v>
      </c>
      <c r="O39" s="7">
        <f t="shared" si="6"/>
        <v>0</v>
      </c>
      <c r="P39" s="22">
        <v>0.1624</v>
      </c>
      <c r="Q39" s="22">
        <v>0.1624</v>
      </c>
      <c r="R39" s="23">
        <f t="shared" si="0"/>
        <v>0</v>
      </c>
      <c r="S39" s="23">
        <f t="shared" si="1"/>
        <v>0</v>
      </c>
    </row>
    <row r="40" spans="1:19" ht="12.75">
      <c r="A40" s="5">
        <v>29</v>
      </c>
      <c r="B40" s="8"/>
      <c r="C40" s="5"/>
      <c r="D40" s="10"/>
      <c r="E40" s="5"/>
      <c r="F40" s="8"/>
      <c r="G40" s="37">
        <v>0</v>
      </c>
      <c r="H40" s="37">
        <v>0</v>
      </c>
      <c r="I40" s="38">
        <f t="shared" si="8"/>
        <v>0</v>
      </c>
      <c r="J40" s="9"/>
      <c r="K40" s="38">
        <f t="shared" si="7"/>
        <v>0</v>
      </c>
      <c r="L40" s="7">
        <f t="shared" si="3"/>
        <v>0</v>
      </c>
      <c r="M40" s="7">
        <f t="shared" si="4"/>
        <v>0</v>
      </c>
      <c r="N40" s="7">
        <f t="shared" si="5"/>
        <v>0</v>
      </c>
      <c r="O40" s="7">
        <f t="shared" si="6"/>
        <v>0</v>
      </c>
      <c r="P40" s="22">
        <v>0.1624</v>
      </c>
      <c r="Q40" s="22">
        <v>0.1624</v>
      </c>
      <c r="R40" s="23">
        <f t="shared" si="0"/>
        <v>0</v>
      </c>
      <c r="S40" s="23">
        <f t="shared" si="1"/>
        <v>0</v>
      </c>
    </row>
    <row r="41" spans="1:19" ht="12.75">
      <c r="A41" s="44">
        <v>30</v>
      </c>
      <c r="B41" s="45"/>
      <c r="C41" s="44"/>
      <c r="D41" s="46"/>
      <c r="E41" s="44"/>
      <c r="F41" s="45"/>
      <c r="G41" s="37">
        <v>0</v>
      </c>
      <c r="H41" s="37">
        <v>0</v>
      </c>
      <c r="I41" s="47">
        <f t="shared" si="8"/>
        <v>0</v>
      </c>
      <c r="J41" s="48"/>
      <c r="K41" s="47">
        <f t="shared" si="7"/>
        <v>0</v>
      </c>
      <c r="L41" s="7">
        <f t="shared" si="3"/>
        <v>0</v>
      </c>
      <c r="M41" s="7">
        <f t="shared" si="4"/>
        <v>0</v>
      </c>
      <c r="N41" s="7">
        <f t="shared" si="5"/>
        <v>0</v>
      </c>
      <c r="O41" s="7">
        <f t="shared" si="6"/>
        <v>0</v>
      </c>
      <c r="P41" s="22">
        <v>0.1624</v>
      </c>
      <c r="Q41" s="22">
        <v>0.1624</v>
      </c>
      <c r="R41" s="23">
        <f t="shared" si="0"/>
        <v>0</v>
      </c>
      <c r="S41" s="23">
        <f t="shared" si="1"/>
        <v>0</v>
      </c>
    </row>
    <row r="42" spans="1:19" ht="12.75">
      <c r="A42" s="40">
        <v>31</v>
      </c>
      <c r="B42" s="41"/>
      <c r="C42" s="40"/>
      <c r="D42" s="42"/>
      <c r="E42" s="40"/>
      <c r="F42" s="41"/>
      <c r="G42" s="37">
        <v>0</v>
      </c>
      <c r="H42" s="37">
        <v>0</v>
      </c>
      <c r="I42" s="39">
        <f t="shared" si="8"/>
        <v>0</v>
      </c>
      <c r="J42" s="43"/>
      <c r="K42" s="39">
        <f t="shared" si="7"/>
        <v>0</v>
      </c>
      <c r="L42" s="7">
        <f t="shared" si="3"/>
        <v>0</v>
      </c>
      <c r="M42" s="7">
        <f t="shared" si="4"/>
        <v>0</v>
      </c>
      <c r="N42" s="7">
        <f t="shared" si="5"/>
        <v>0</v>
      </c>
      <c r="O42" s="7">
        <f t="shared" si="6"/>
        <v>0</v>
      </c>
      <c r="P42" s="22">
        <v>0.1624</v>
      </c>
      <c r="Q42" s="22">
        <v>0.1624</v>
      </c>
      <c r="R42" s="23">
        <f t="shared" si="0"/>
        <v>0</v>
      </c>
      <c r="S42" s="23">
        <f t="shared" si="1"/>
        <v>0</v>
      </c>
    </row>
    <row r="43" spans="1:19" ht="13.5" thickBot="1">
      <c r="A43" s="28" t="s">
        <v>16</v>
      </c>
      <c r="E43"/>
      <c r="F43"/>
      <c r="G43" s="64">
        <f>+SUM(G12:G42)</f>
        <v>0</v>
      </c>
      <c r="H43" s="64">
        <f>+SUM(H12:H42)</f>
        <v>0</v>
      </c>
      <c r="I43" s="64">
        <f>+SUM(I12:I42)</f>
        <v>0</v>
      </c>
      <c r="N43" s="13">
        <f>+SUM(N12:N42)</f>
        <v>0</v>
      </c>
      <c r="O43" s="13">
        <f>+SUM(O12:O42)</f>
        <v>0</v>
      </c>
      <c r="P43" s="24"/>
      <c r="Q43" s="24"/>
      <c r="R43" s="25">
        <f>SUM(R12:R42)</f>
        <v>0</v>
      </c>
      <c r="S43" s="25">
        <f>SUM(S12:S42)</f>
        <v>0</v>
      </c>
    </row>
    <row r="44" spans="1:7" ht="13.5" thickTop="1">
      <c r="A44" s="5"/>
      <c r="E44"/>
      <c r="F44"/>
      <c r="G44"/>
    </row>
    <row r="45" spans="1:15" ht="12.75">
      <c r="A45" s="5"/>
      <c r="E45"/>
      <c r="F45"/>
      <c r="G45"/>
      <c r="N45" s="14" t="s">
        <v>17</v>
      </c>
      <c r="O45" s="7">
        <f>+N43-O43</f>
        <v>0</v>
      </c>
    </row>
    <row r="46" spans="1:16" ht="12.75">
      <c r="A46" s="5"/>
      <c r="E46" s="15" t="s">
        <v>18</v>
      </c>
      <c r="G46" s="12">
        <f>+G43</f>
        <v>0</v>
      </c>
      <c r="O46" s="16"/>
      <c r="P46" s="17"/>
    </row>
    <row r="47" spans="1:16" ht="12.75">
      <c r="A47" s="5"/>
      <c r="E47" s="15" t="s">
        <v>19</v>
      </c>
      <c r="G47" s="12">
        <f>+H43</f>
        <v>0</v>
      </c>
      <c r="O47" s="16"/>
      <c r="P47" s="17"/>
    </row>
    <row r="48" spans="1:16" ht="12.75">
      <c r="A48" s="5"/>
      <c r="O48" s="16"/>
      <c r="P48" s="17"/>
    </row>
    <row r="49" spans="1:17" ht="22.5">
      <c r="A49" s="5"/>
      <c r="N49" s="55" t="s">
        <v>28</v>
      </c>
      <c r="O49" s="54"/>
      <c r="P49" s="54" t="s">
        <v>27</v>
      </c>
      <c r="Q49" s="56" t="s">
        <v>20</v>
      </c>
    </row>
    <row r="50" spans="1:17" ht="12.75">
      <c r="A50" s="5"/>
      <c r="N50" s="51" t="s">
        <v>26</v>
      </c>
      <c r="P50" s="53">
        <f>N11+O11</f>
        <v>0</v>
      </c>
      <c r="Q50" s="57">
        <f>+R11+S11</f>
        <v>0</v>
      </c>
    </row>
    <row r="51" spans="1:17" ht="12.75">
      <c r="A51" s="5"/>
      <c r="N51" s="18" t="s">
        <v>21</v>
      </c>
      <c r="O51" s="22">
        <v>0.0232</v>
      </c>
      <c r="P51" s="53">
        <f>G43</f>
        <v>0</v>
      </c>
      <c r="Q51" s="19">
        <f>+P51*O51</f>
        <v>0</v>
      </c>
    </row>
    <row r="52" spans="1:17" ht="12.75">
      <c r="A52" s="5"/>
      <c r="N52" s="18" t="s">
        <v>22</v>
      </c>
      <c r="O52" s="22">
        <v>0.0232</v>
      </c>
      <c r="P52" s="53">
        <f>ABS(H43)</f>
        <v>0</v>
      </c>
      <c r="Q52" s="19">
        <f>+P52*O52</f>
        <v>0</v>
      </c>
    </row>
    <row r="53" spans="1:17" ht="12.75">
      <c r="A53" s="5"/>
      <c r="N53" s="18" t="s">
        <v>23</v>
      </c>
      <c r="P53" s="53">
        <f>O45</f>
        <v>0</v>
      </c>
      <c r="Q53" s="58">
        <f>R43+S43</f>
        <v>0</v>
      </c>
    </row>
    <row r="54" spans="1:17" ht="12.75">
      <c r="A54" s="5"/>
      <c r="N54" s="20" t="s">
        <v>24</v>
      </c>
      <c r="O54" s="52"/>
      <c r="P54" s="52"/>
      <c r="Q54" s="49">
        <f>SUM(Q50:Q53)</f>
        <v>0</v>
      </c>
    </row>
    <row r="55" spans="1:18" ht="12.75">
      <c r="A55" s="5"/>
      <c r="N55" s="2"/>
      <c r="O55" s="2"/>
      <c r="R55" s="63"/>
    </row>
    <row r="56" spans="15:17" ht="12.75">
      <c r="O56" s="21" t="s">
        <v>25</v>
      </c>
      <c r="P56" s="7"/>
      <c r="Q56" s="50">
        <f>Q54</f>
        <v>0</v>
      </c>
    </row>
    <row r="60" ht="12.75">
      <c r="R60" s="63"/>
    </row>
    <row r="66" ht="12.75">
      <c r="R66" s="63"/>
    </row>
  </sheetData>
  <sheetProtection/>
  <printOptions gridLines="1"/>
  <pageMargins left="0" right="0" top="0.69" bottom="0.55" header="0.5" footer="0.28"/>
  <pageSetup fitToHeight="1" fitToWidth="1" horizontalDpi="300" verticalDpi="300" orientation="landscape" scale="63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IDD Billing Analysis Worksheet</dc:title>
  <dc:subject/>
  <dc:creator>admin</dc:creator>
  <cp:keywords/>
  <dc:description/>
  <cp:lastModifiedBy>Thomsen, Jason (Northern Natural Gas)</cp:lastModifiedBy>
  <cp:lastPrinted>2007-03-14T12:07:15Z</cp:lastPrinted>
  <dcterms:created xsi:type="dcterms:W3CDTF">2000-12-08T20:10:53Z</dcterms:created>
  <dcterms:modified xsi:type="dcterms:W3CDTF">2023-07-10T17:36:18Z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3" name="_dlc_policyId">
    <vt:lpwstr/>
  </property>
  <property fmtid="{D5CDD505-2E9C-101B-9397-08002B2CF9AE}" pid="4" name="DocumentDescription">
    <vt:lpwstr>Excel worksheet</vt:lpwstr>
  </property>
  <property fmtid="{D5CDD505-2E9C-101B-9397-08002B2CF9AE}" pid="5" name="Document Category">
    <vt:lpwstr>4</vt:lpwstr>
  </property>
  <property fmtid="{D5CDD505-2E9C-101B-9397-08002B2CF9AE}" pid="6" name="EndPostDate">
    <vt:lpwstr>2999-12-31T00:00:00Z</vt:lpwstr>
  </property>
  <property fmtid="{D5CDD505-2E9C-101B-9397-08002B2CF9AE}" pid="7" name="BeginPostDate">
    <vt:lpwstr>2023-07-10T16:00:00Z</vt:lpwstr>
  </property>
  <property fmtid="{D5CDD505-2E9C-101B-9397-08002B2CF9AE}" pid="8" name="MoveToInitiate">
    <vt:lpwstr/>
  </property>
  <property fmtid="{D5CDD505-2E9C-101B-9397-08002B2CF9AE}" pid="9" name="_dlc_ExpireDate">
    <vt:lpwstr>2999-12-31T00:00:00Z</vt:lpwstr>
  </property>
  <property fmtid="{D5CDD505-2E9C-101B-9397-08002B2CF9AE}" pid="10" name="PostingStatus">
    <vt:lpwstr>Initiate</vt:lpwstr>
  </property>
  <property fmtid="{D5CDD505-2E9C-101B-9397-08002B2CF9AE}" pid="11" name="WorkflowHistory">
    <vt:lpwstr>3/16/2016 10:04:00 AM - WorkflowStarted - Kuehl, Toby - Feedback workflow was started. - Workflow Started
3/16/2016 10:04:00 AM - WorkflowComment - Kuehl, Toby - Review task creation bypassed - Skipping Publishing
3/16/2016 10:04:00 AM - WorkflowComment -</vt:lpwstr>
  </property>
  <property fmtid="{D5CDD505-2E9C-101B-9397-08002B2CF9AE}" pid="12" name="CommentsHistory">
    <vt:lpwstr>Admin Kuehl, Toby      3/16/2016 10:04:24 AM
approved by J. Thompsen 3/16/16
tk
-----
</vt:lpwstr>
  </property>
  <property fmtid="{D5CDD505-2E9C-101B-9397-08002B2CF9AE}" pid="13" name="Post Date">
    <vt:lpwstr>2016-03-16T10:04:28Z</vt:lpwstr>
  </property>
  <property fmtid="{D5CDD505-2E9C-101B-9397-08002B2CF9AE}" pid="14" name="Expired Date">
    <vt:lpwstr/>
  </property>
  <property fmtid="{D5CDD505-2E9C-101B-9397-08002B2CF9AE}" pid="15" name="Requested Date">
    <vt:lpwstr/>
  </property>
  <property fmtid="{D5CDD505-2E9C-101B-9397-08002B2CF9AE}" pid="16" name="NavGroup">
    <vt:lpwstr/>
  </property>
  <property fmtid="{D5CDD505-2E9C-101B-9397-08002B2CF9AE}" pid="17" name="Doc ID">
    <vt:lpwstr/>
  </property>
  <property fmtid="{D5CDD505-2E9C-101B-9397-08002B2CF9AE}" pid="18" name="Unresolved User ID">
    <vt:lpwstr/>
  </property>
  <property fmtid="{D5CDD505-2E9C-101B-9397-08002B2CF9AE}" pid="19" name="{A44787D4-0540-4523-9961-78E4036D8C6D}">
    <vt:lpwstr>{F25C81AE-8081-41B6-A59E-A89D22726085}</vt:lpwstr>
  </property>
  <property fmtid="{D5CDD505-2E9C-101B-9397-08002B2CF9AE}" pid="20" name="Document Owner">
    <vt:lpwstr>137</vt:lpwstr>
  </property>
  <property fmtid="{D5CDD505-2E9C-101B-9397-08002B2CF9AE}" pid="21" name="Rate Info">
    <vt:lpwstr>No</vt:lpwstr>
  </property>
  <property fmtid="{D5CDD505-2E9C-101B-9397-08002B2CF9AE}" pid="22" name="Department">
    <vt:lpwstr>16</vt:lpwstr>
  </property>
  <property fmtid="{D5CDD505-2E9C-101B-9397-08002B2CF9AE}" pid="23" name="display_urn:schemas-microsoft-com:office:office#Document_x0020_Owner">
    <vt:lpwstr>Thomsen, Jason (Northern Natural Gas)</vt:lpwstr>
  </property>
  <property fmtid="{D5CDD505-2E9C-101B-9397-08002B2CF9AE}" pid="24" name="Review Date">
    <vt:lpwstr>2023-07-10T00:00:00Z</vt:lpwstr>
  </property>
</Properties>
</file>